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otd1t\Desktop\"/>
    </mc:Choice>
  </mc:AlternateContent>
  <xr:revisionPtr revIDLastSave="0" documentId="13_ncr:1_{36BDF537-0DB6-4731-BBE0-FDA8D44F6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 Estim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I12" i="1"/>
  <c r="F17" i="1"/>
  <c r="F19" i="1"/>
  <c r="F23" i="1"/>
  <c r="F22" i="1"/>
  <c r="F21" i="1"/>
  <c r="F13" i="1"/>
  <c r="F15" i="1"/>
  <c r="F18" i="1"/>
  <c r="F7" i="1"/>
  <c r="F6" i="1"/>
  <c r="F8" i="1"/>
  <c r="F16" i="1"/>
  <c r="F20" i="1"/>
  <c r="F14" i="1"/>
  <c r="F12" i="1"/>
  <c r="F11" i="1"/>
  <c r="F10" i="1"/>
  <c r="F9" i="1"/>
  <c r="F5" i="1"/>
  <c r="F26" i="1" l="1"/>
  <c r="F28" i="1" l="1"/>
  <c r="F27" i="1"/>
  <c r="F31" i="1"/>
  <c r="F30" i="1"/>
  <c r="F29" i="1"/>
  <c r="F33" i="1" l="1"/>
</calcChain>
</file>

<file path=xl/sharedStrings.xml><?xml version="1.0" encoding="utf-8"?>
<sst xmlns="http://schemas.openxmlformats.org/spreadsheetml/2006/main" count="111" uniqueCount="71">
  <si>
    <t>Wisconsin Local Small Structure Improvement Program (6–20 ft)</t>
  </si>
  <si>
    <t>Category</t>
  </si>
  <si>
    <t>Item</t>
  </si>
  <si>
    <t>Unit</t>
  </si>
  <si>
    <t>Quantity</t>
  </si>
  <si>
    <t>Unit Cost</t>
  </si>
  <si>
    <t>Total</t>
  </si>
  <si>
    <t>NOTE: Unit costs below are SAMPLE placeholders for early planning only. Replace with current WisDOT average unit prices / recent bids.</t>
  </si>
  <si>
    <t>Removal</t>
  </si>
  <si>
    <t>Removing Old Pipe Culvert</t>
  </si>
  <si>
    <t>LS</t>
  </si>
  <si>
    <t>Removing Old Box Culvert</t>
  </si>
  <si>
    <t>Removing Old Bridge Like Structure</t>
  </si>
  <si>
    <t>Removing Asphalt</t>
  </si>
  <si>
    <t>SY</t>
  </si>
  <si>
    <t>Structure</t>
  </si>
  <si>
    <t>Structure Excavation</t>
  </si>
  <si>
    <t>CY</t>
  </si>
  <si>
    <t>Concrete Masonry</t>
  </si>
  <si>
    <t>Reinforcing Steel</t>
  </si>
  <si>
    <t>LB</t>
  </si>
  <si>
    <t>Piling</t>
  </si>
  <si>
    <t>LF</t>
  </si>
  <si>
    <t xml:space="preserve">Railing - Bridge </t>
  </si>
  <si>
    <t>Culvert</t>
  </si>
  <si>
    <t>Reinforced Concrete Box Culvert</t>
  </si>
  <si>
    <t>EA</t>
  </si>
  <si>
    <t>Roadway</t>
  </si>
  <si>
    <t>Base Aggregate</t>
  </si>
  <si>
    <t>TON</t>
  </si>
  <si>
    <t>HMA Pavement</t>
  </si>
  <si>
    <t>Beam Guard Railing</t>
  </si>
  <si>
    <t>Beam Guard End Terminals</t>
  </si>
  <si>
    <t>Finishing - topsoil, mulch, seed, etc.</t>
  </si>
  <si>
    <t>Construction Subtotal</t>
  </si>
  <si>
    <t>Construction Engineering (8%)</t>
  </si>
  <si>
    <t>Design Engineering (10%)</t>
  </si>
  <si>
    <t>Contingency (15%)</t>
  </si>
  <si>
    <t>TOTAL PROJECT COST</t>
  </si>
  <si>
    <t>Traffic Control (5%)</t>
  </si>
  <si>
    <t>Mobilization (5%)</t>
  </si>
  <si>
    <t>Endwalls (per culvert end)</t>
  </si>
  <si>
    <t>Precast Concrete Box Culvert (6x6)</t>
  </si>
  <si>
    <t>Corrugated Metal Culvert Pipe (6ft diameter)</t>
  </si>
  <si>
    <t>Reinforced Conc Culvert Pipe (6ft diameter)</t>
  </si>
  <si>
    <t>Roadway Area (square yards)</t>
  </si>
  <si>
    <t>Asphalt Pavement Depth (inches)</t>
  </si>
  <si>
    <t>inches</t>
  </si>
  <si>
    <t>Base Aggregate Depth (inches)</t>
  </si>
  <si>
    <t>Compacted HMA thickness (typical 2″–6″)</t>
  </si>
  <si>
    <t>Compacted base depth (typical 6″–12″)</t>
  </si>
  <si>
    <t>HMA Asphalt Density (lbs/ft³)</t>
  </si>
  <si>
    <t>lbs/ft³</t>
  </si>
  <si>
    <t>Base Aggregate Dense (tons/yd³)</t>
  </si>
  <si>
    <t>WisDOT Std Spec 305</t>
  </si>
  <si>
    <t>range 142–148 per Asphalt Institute</t>
  </si>
  <si>
    <t>SY × (inches÷36) × density</t>
  </si>
  <si>
    <t>(SY×9) × (inches÷12) × density ÷ 2000</t>
  </si>
  <si>
    <t>Legend</t>
  </si>
  <si>
    <t>Lump Sum</t>
  </si>
  <si>
    <t>Square Yard</t>
  </si>
  <si>
    <t>Cubic Yard</t>
  </si>
  <si>
    <t>Pound</t>
  </si>
  <si>
    <t>Linear foot</t>
  </si>
  <si>
    <t>Each</t>
  </si>
  <si>
    <t>Short ton or 2,000 pounds</t>
  </si>
  <si>
    <t>Base Aggregate Tons</t>
  </si>
  <si>
    <t>HMA Tons</t>
  </si>
  <si>
    <t>Road area and depth to TON calculation</t>
  </si>
  <si>
    <t>Description</t>
  </si>
  <si>
    <t>TON/yd³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</si>
</sst>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/>
    <xf numFmtId="0" fontId="0" fillId="0" borderId="0" xfId="0" applyProtection="1"/>
    <xf numFmtId="164" fontId="0" fillId="0" borderId="0" xfId="0" applyNumberFormat="1" applyFill="1" applyProtection="1"/>
    <xf numFmtId="164" fontId="1" fillId="0" borderId="0" xfId="0" applyNumberFormat="1" applyFon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165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166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</cellXfs>
  <cellStyles count="2">
    <cellStyle name="Normal" xfId="0" builtinId="0"/>
    <cellStyle name="Normal 2" xfId="1" xr:uid="{6CF93951-6A75-4EF5-AF9F-B810C08986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36"/>
  <sheetViews>
    <sheetView tabSelected="1" zoomScale="90" zoomScaleNormal="90" workbookViewId="0">
      <pane ySplit="4" topLeftCell="A5" activePane="bottomLeft" state="frozen"/>
      <selection pane="bottomLeft" activeCell="H27" sqref="H27"/>
    </sheetView>
  </sheetViews>
  <sheetFormatPr defaultColWidth="0" defaultRowHeight="15" zeroHeight="1" x14ac:dyDescent="0.25"/>
  <cols>
    <col min="1" max="1" width="12.28515625" style="8" customWidth="1"/>
    <col min="2" max="2" width="40.28515625" style="8" customWidth="1"/>
    <col min="3" max="3" width="10" style="8" customWidth="1"/>
    <col min="4" max="4" width="9.5703125" style="8" customWidth="1"/>
    <col min="5" max="5" width="16.28515625" style="8" customWidth="1"/>
    <col min="6" max="6" width="14" style="8" customWidth="1"/>
    <col min="7" max="7" width="12.140625" style="8" customWidth="1"/>
    <col min="8" max="8" width="29.7109375" style="8" customWidth="1"/>
    <col min="9" max="10" width="8.7109375" style="8" customWidth="1"/>
    <col min="11" max="11" width="40.42578125" style="8" customWidth="1"/>
    <col min="12" max="16384" width="8.7109375" style="8" hidden="1"/>
  </cols>
  <sheetData>
    <row r="1" spans="1:11" x14ac:dyDescent="0.25">
      <c r="A1" s="1" t="s">
        <v>0</v>
      </c>
    </row>
    <row r="2" spans="1:11" x14ac:dyDescent="0.25">
      <c r="A2" s="17" t="s">
        <v>7</v>
      </c>
      <c r="B2" s="16"/>
      <c r="C2" s="16"/>
      <c r="D2" s="16"/>
      <c r="E2" s="16"/>
      <c r="F2" s="16"/>
      <c r="G2" s="16"/>
    </row>
    <row r="3" spans="1:11" x14ac:dyDescent="0.25">
      <c r="H3" s="16" t="s">
        <v>68</v>
      </c>
      <c r="I3" s="16"/>
      <c r="J3" s="16"/>
      <c r="K3" s="16"/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1"/>
      <c r="I4" s="8" t="s">
        <v>4</v>
      </c>
      <c r="J4" s="8" t="s">
        <v>3</v>
      </c>
      <c r="K4" s="8" t="s">
        <v>69</v>
      </c>
    </row>
    <row r="5" spans="1:11" x14ac:dyDescent="0.25">
      <c r="A5" s="2" t="s">
        <v>8</v>
      </c>
      <c r="B5" s="2" t="s">
        <v>9</v>
      </c>
      <c r="C5" s="2" t="s">
        <v>10</v>
      </c>
      <c r="D5" s="11"/>
      <c r="E5" s="5">
        <v>5000</v>
      </c>
      <c r="F5" s="5">
        <f t="shared" ref="F5:F23" si="0">D5*E5</f>
        <v>0</v>
      </c>
      <c r="G5" s="9"/>
      <c r="H5" s="4" t="s">
        <v>45</v>
      </c>
      <c r="I5" s="15"/>
      <c r="J5" s="8" t="s">
        <v>14</v>
      </c>
      <c r="K5" s="4"/>
    </row>
    <row r="6" spans="1:11" x14ac:dyDescent="0.25">
      <c r="A6" s="2" t="s">
        <v>8</v>
      </c>
      <c r="B6" s="2" t="s">
        <v>11</v>
      </c>
      <c r="C6" s="2" t="s">
        <v>10</v>
      </c>
      <c r="D6" s="11"/>
      <c r="E6" s="5">
        <v>10000</v>
      </c>
      <c r="F6" s="5">
        <f t="shared" si="0"/>
        <v>0</v>
      </c>
      <c r="G6" s="9"/>
      <c r="H6" s="4" t="s">
        <v>48</v>
      </c>
      <c r="I6" s="15"/>
      <c r="J6" s="8" t="s">
        <v>47</v>
      </c>
      <c r="K6" s="4" t="s">
        <v>50</v>
      </c>
    </row>
    <row r="7" spans="1:11" x14ac:dyDescent="0.25">
      <c r="A7" s="2" t="s">
        <v>8</v>
      </c>
      <c r="B7" s="2" t="s">
        <v>12</v>
      </c>
      <c r="C7" s="2" t="s">
        <v>10</v>
      </c>
      <c r="D7" s="11"/>
      <c r="E7" s="5">
        <v>30000</v>
      </c>
      <c r="F7" s="5">
        <f t="shared" si="0"/>
        <v>0</v>
      </c>
      <c r="G7" s="9"/>
      <c r="H7" s="4" t="s">
        <v>46</v>
      </c>
      <c r="I7" s="15"/>
      <c r="J7" s="8" t="s">
        <v>47</v>
      </c>
      <c r="K7" s="4" t="s">
        <v>49</v>
      </c>
    </row>
    <row r="8" spans="1:11" x14ac:dyDescent="0.25">
      <c r="A8" s="2" t="s">
        <v>8</v>
      </c>
      <c r="B8" s="2" t="s">
        <v>13</v>
      </c>
      <c r="C8" s="2" t="s">
        <v>14</v>
      </c>
      <c r="D8" s="11"/>
      <c r="E8" s="5">
        <v>12</v>
      </c>
      <c r="F8" s="5">
        <f t="shared" si="0"/>
        <v>0</v>
      </c>
      <c r="G8" s="9"/>
      <c r="H8" s="4"/>
      <c r="K8" s="4"/>
    </row>
    <row r="9" spans="1:11" x14ac:dyDescent="0.25">
      <c r="A9" s="2" t="s">
        <v>15</v>
      </c>
      <c r="B9" s="2" t="s">
        <v>16</v>
      </c>
      <c r="C9" s="2" t="s">
        <v>17</v>
      </c>
      <c r="D9" s="11"/>
      <c r="E9" s="5">
        <v>22</v>
      </c>
      <c r="F9" s="5">
        <f t="shared" si="0"/>
        <v>0</v>
      </c>
      <c r="G9" s="9"/>
      <c r="H9" s="4" t="s">
        <v>53</v>
      </c>
      <c r="I9" s="4">
        <v>1.85</v>
      </c>
      <c r="J9" s="4" t="s">
        <v>70</v>
      </c>
      <c r="K9" s="4" t="s">
        <v>54</v>
      </c>
    </row>
    <row r="10" spans="1:11" x14ac:dyDescent="0.25">
      <c r="A10" s="2" t="s">
        <v>15</v>
      </c>
      <c r="B10" s="2" t="s">
        <v>18</v>
      </c>
      <c r="C10" s="2" t="s">
        <v>17</v>
      </c>
      <c r="D10" s="11"/>
      <c r="E10" s="5">
        <v>850</v>
      </c>
      <c r="F10" s="5">
        <f t="shared" si="0"/>
        <v>0</v>
      </c>
      <c r="G10" s="9"/>
      <c r="H10" s="4" t="s">
        <v>51</v>
      </c>
      <c r="I10" s="4">
        <v>145</v>
      </c>
      <c r="J10" s="4" t="s">
        <v>52</v>
      </c>
      <c r="K10" s="4" t="s">
        <v>55</v>
      </c>
    </row>
    <row r="11" spans="1:11" x14ac:dyDescent="0.25">
      <c r="A11" s="2" t="s">
        <v>15</v>
      </c>
      <c r="B11" s="2" t="s">
        <v>19</v>
      </c>
      <c r="C11" s="2" t="s">
        <v>20</v>
      </c>
      <c r="D11" s="11"/>
      <c r="E11" s="5">
        <v>1.5</v>
      </c>
      <c r="F11" s="5">
        <f t="shared" si="0"/>
        <v>0</v>
      </c>
      <c r="G11" s="9"/>
      <c r="H11" s="4"/>
      <c r="I11" s="4"/>
      <c r="J11" s="4"/>
      <c r="K11" s="4"/>
    </row>
    <row r="12" spans="1:11" x14ac:dyDescent="0.25">
      <c r="A12" s="2" t="s">
        <v>15</v>
      </c>
      <c r="B12" s="2" t="s">
        <v>21</v>
      </c>
      <c r="C12" s="2" t="s">
        <v>22</v>
      </c>
      <c r="D12" s="11"/>
      <c r="E12" s="5">
        <v>45</v>
      </c>
      <c r="F12" s="5">
        <f t="shared" si="0"/>
        <v>0</v>
      </c>
      <c r="G12" s="9"/>
      <c r="H12" s="4" t="s">
        <v>66</v>
      </c>
      <c r="I12" s="12">
        <f>I5*(I6/36)*I9</f>
        <v>0</v>
      </c>
      <c r="J12" s="4" t="s">
        <v>29</v>
      </c>
      <c r="K12" s="4" t="s">
        <v>56</v>
      </c>
    </row>
    <row r="13" spans="1:11" x14ac:dyDescent="0.25">
      <c r="A13" s="2" t="s">
        <v>15</v>
      </c>
      <c r="B13" s="2" t="s">
        <v>23</v>
      </c>
      <c r="C13" s="2" t="s">
        <v>22</v>
      </c>
      <c r="D13" s="11"/>
      <c r="E13" s="5">
        <v>260</v>
      </c>
      <c r="F13" s="5">
        <f t="shared" si="0"/>
        <v>0</v>
      </c>
      <c r="G13" s="9"/>
      <c r="H13" s="4" t="s">
        <v>67</v>
      </c>
      <c r="I13" s="12">
        <f>(I5*9)*(I7/12)*I10/2000</f>
        <v>0</v>
      </c>
      <c r="J13" s="4" t="s">
        <v>29</v>
      </c>
      <c r="K13" s="4" t="s">
        <v>57</v>
      </c>
    </row>
    <row r="14" spans="1:11" x14ac:dyDescent="0.25">
      <c r="A14" s="2" t="s">
        <v>24</v>
      </c>
      <c r="B14" s="2" t="s">
        <v>42</v>
      </c>
      <c r="C14" s="2" t="s">
        <v>22</v>
      </c>
      <c r="D14" s="11"/>
      <c r="E14" s="5">
        <v>960</v>
      </c>
      <c r="F14" s="5">
        <f t="shared" si="0"/>
        <v>0</v>
      </c>
      <c r="G14" s="9"/>
    </row>
    <row r="15" spans="1:11" x14ac:dyDescent="0.25">
      <c r="A15" s="2" t="s">
        <v>24</v>
      </c>
      <c r="B15" s="2" t="s">
        <v>25</v>
      </c>
      <c r="C15" s="2" t="s">
        <v>17</v>
      </c>
      <c r="D15" s="11"/>
      <c r="E15" s="5">
        <v>960</v>
      </c>
      <c r="F15" s="5">
        <f t="shared" si="0"/>
        <v>0</v>
      </c>
      <c r="G15" s="9"/>
    </row>
    <row r="16" spans="1:11" x14ac:dyDescent="0.25">
      <c r="A16" s="2" t="s">
        <v>24</v>
      </c>
      <c r="B16" s="2" t="s">
        <v>44</v>
      </c>
      <c r="C16" s="2" t="s">
        <v>22</v>
      </c>
      <c r="D16" s="11"/>
      <c r="E16" s="5">
        <v>500</v>
      </c>
      <c r="F16" s="5">
        <f t="shared" si="0"/>
        <v>0</v>
      </c>
      <c r="G16" s="9"/>
    </row>
    <row r="17" spans="1:11" x14ac:dyDescent="0.25">
      <c r="A17" s="2" t="s">
        <v>24</v>
      </c>
      <c r="B17" s="2" t="s">
        <v>43</v>
      </c>
      <c r="C17" s="2" t="s">
        <v>22</v>
      </c>
      <c r="D17" s="11"/>
      <c r="E17" s="5">
        <v>250</v>
      </c>
      <c r="F17" s="5">
        <f>D17*E17</f>
        <v>0</v>
      </c>
      <c r="G17" s="9"/>
    </row>
    <row r="18" spans="1:11" x14ac:dyDescent="0.25">
      <c r="A18" s="2" t="s">
        <v>24</v>
      </c>
      <c r="B18" s="2" t="s">
        <v>41</v>
      </c>
      <c r="C18" s="2" t="s">
        <v>26</v>
      </c>
      <c r="D18" s="11"/>
      <c r="E18" s="5">
        <v>4000</v>
      </c>
      <c r="F18" s="5">
        <f t="shared" si="0"/>
        <v>0</v>
      </c>
      <c r="G18" s="9"/>
    </row>
    <row r="19" spans="1:11" x14ac:dyDescent="0.25">
      <c r="A19" s="2" t="s">
        <v>27</v>
      </c>
      <c r="B19" s="2" t="s">
        <v>28</v>
      </c>
      <c r="C19" s="2" t="s">
        <v>29</v>
      </c>
      <c r="D19" s="11"/>
      <c r="E19" s="5">
        <v>32</v>
      </c>
      <c r="F19" s="5">
        <f t="shared" si="0"/>
        <v>0</v>
      </c>
      <c r="G19" s="9"/>
    </row>
    <row r="20" spans="1:11" x14ac:dyDescent="0.25">
      <c r="A20" s="2" t="s">
        <v>27</v>
      </c>
      <c r="B20" s="2" t="s">
        <v>30</v>
      </c>
      <c r="C20" s="2" t="s">
        <v>29</v>
      </c>
      <c r="D20" s="11"/>
      <c r="E20" s="5">
        <v>155</v>
      </c>
      <c r="F20" s="5">
        <f t="shared" si="0"/>
        <v>0</v>
      </c>
      <c r="G20" s="9"/>
    </row>
    <row r="21" spans="1:11" x14ac:dyDescent="0.25">
      <c r="A21" s="2" t="s">
        <v>27</v>
      </c>
      <c r="B21" s="2" t="s">
        <v>31</v>
      </c>
      <c r="C21" s="2" t="s">
        <v>22</v>
      </c>
      <c r="D21" s="11"/>
      <c r="E21" s="5">
        <v>30</v>
      </c>
      <c r="F21" s="5">
        <f t="shared" si="0"/>
        <v>0</v>
      </c>
      <c r="G21" s="9"/>
    </row>
    <row r="22" spans="1:11" x14ac:dyDescent="0.25">
      <c r="A22" s="2" t="s">
        <v>27</v>
      </c>
      <c r="B22" s="2" t="s">
        <v>32</v>
      </c>
      <c r="C22" s="2" t="s">
        <v>26</v>
      </c>
      <c r="D22" s="11"/>
      <c r="E22" s="5">
        <v>3500</v>
      </c>
      <c r="F22" s="5">
        <f t="shared" si="0"/>
        <v>0</v>
      </c>
      <c r="G22" s="9"/>
    </row>
    <row r="23" spans="1:11" x14ac:dyDescent="0.25">
      <c r="A23" s="2" t="s">
        <v>27</v>
      </c>
      <c r="B23" s="2" t="s">
        <v>33</v>
      </c>
      <c r="C23" s="2" t="s">
        <v>10</v>
      </c>
      <c r="D23" s="11"/>
      <c r="E23" s="5">
        <v>5000</v>
      </c>
      <c r="F23" s="5">
        <f t="shared" si="0"/>
        <v>0</v>
      </c>
      <c r="G23" s="9"/>
    </row>
    <row r="24" spans="1:11" x14ac:dyDescent="0.25">
      <c r="E24" s="10"/>
      <c r="F24" s="10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22" t="s">
        <v>58</v>
      </c>
      <c r="B26" s="22"/>
      <c r="C26" s="19" t="s">
        <v>34</v>
      </c>
      <c r="D26" s="19"/>
      <c r="E26" s="19"/>
      <c r="F26" s="6">
        <f>SUM(F5:F23)</f>
        <v>0</v>
      </c>
      <c r="G26" s="4"/>
      <c r="H26" s="4"/>
      <c r="I26" s="4"/>
      <c r="J26" s="4"/>
      <c r="K26" s="4"/>
    </row>
    <row r="27" spans="1:11" x14ac:dyDescent="0.25">
      <c r="A27" s="13" t="s">
        <v>10</v>
      </c>
      <c r="B27" s="14" t="s">
        <v>59</v>
      </c>
      <c r="C27" s="20" t="s">
        <v>39</v>
      </c>
      <c r="D27" s="20"/>
      <c r="E27" s="20"/>
      <c r="F27" s="7">
        <f>MAX(F26*0.05,10000)</f>
        <v>10000</v>
      </c>
      <c r="G27" s="4"/>
      <c r="H27" s="4"/>
      <c r="I27" s="4"/>
      <c r="J27" s="4"/>
      <c r="K27" s="4"/>
    </row>
    <row r="28" spans="1:11" x14ac:dyDescent="0.25">
      <c r="A28" s="13" t="s">
        <v>14</v>
      </c>
      <c r="B28" s="14" t="s">
        <v>60</v>
      </c>
      <c r="C28" s="21" t="s">
        <v>40</v>
      </c>
      <c r="D28" s="21"/>
      <c r="E28" s="21"/>
      <c r="F28" s="7">
        <f>MAX(F26*0.05,15000)</f>
        <v>15000</v>
      </c>
      <c r="G28" s="4"/>
      <c r="H28" s="4"/>
      <c r="I28" s="4"/>
      <c r="J28" s="4"/>
      <c r="K28" s="4"/>
    </row>
    <row r="29" spans="1:11" x14ac:dyDescent="0.25">
      <c r="A29" s="13" t="s">
        <v>17</v>
      </c>
      <c r="B29" s="14" t="s">
        <v>61</v>
      </c>
      <c r="C29" s="18" t="s">
        <v>36</v>
      </c>
      <c r="D29" s="18"/>
      <c r="E29" s="18"/>
      <c r="F29" s="7">
        <f>F26*0.1</f>
        <v>0</v>
      </c>
      <c r="G29" s="4"/>
      <c r="H29" s="4"/>
      <c r="I29" s="4"/>
      <c r="J29" s="4"/>
      <c r="K29" s="4"/>
    </row>
    <row r="30" spans="1:11" x14ac:dyDescent="0.25">
      <c r="A30" s="13" t="s">
        <v>20</v>
      </c>
      <c r="B30" s="14" t="s">
        <v>62</v>
      </c>
      <c r="C30" s="18" t="s">
        <v>35</v>
      </c>
      <c r="D30" s="18"/>
      <c r="E30" s="18"/>
      <c r="F30" s="7">
        <f>F26*0.08</f>
        <v>0</v>
      </c>
      <c r="G30" s="4"/>
      <c r="H30" s="4"/>
      <c r="I30" s="4"/>
      <c r="J30" s="4"/>
      <c r="K30" s="4"/>
    </row>
    <row r="31" spans="1:11" x14ac:dyDescent="0.25">
      <c r="A31" s="13" t="s">
        <v>22</v>
      </c>
      <c r="B31" s="14" t="s">
        <v>63</v>
      </c>
      <c r="C31" s="19" t="s">
        <v>37</v>
      </c>
      <c r="D31" s="19"/>
      <c r="E31" s="19"/>
      <c r="F31" s="6">
        <f>F26*0.15</f>
        <v>0</v>
      </c>
      <c r="G31" s="4"/>
      <c r="H31" s="4"/>
      <c r="I31" s="4"/>
      <c r="J31" s="4"/>
      <c r="K31" s="4"/>
    </row>
    <row r="32" spans="1:11" x14ac:dyDescent="0.25">
      <c r="A32" s="13" t="s">
        <v>26</v>
      </c>
      <c r="B32" s="14" t="s">
        <v>64</v>
      </c>
      <c r="C32" s="18"/>
      <c r="D32" s="18"/>
      <c r="E32" s="18"/>
      <c r="F32" s="4"/>
      <c r="G32" s="4"/>
      <c r="H32" s="4"/>
      <c r="I32" s="4"/>
      <c r="J32" s="4"/>
      <c r="K32" s="4"/>
    </row>
    <row r="33" spans="1:11" x14ac:dyDescent="0.25">
      <c r="A33" s="13" t="s">
        <v>29</v>
      </c>
      <c r="B33" s="14" t="s">
        <v>65</v>
      </c>
      <c r="C33" s="19" t="s">
        <v>38</v>
      </c>
      <c r="D33" s="19"/>
      <c r="E33" s="19"/>
      <c r="F33" s="6">
        <f>SUM(F26,F29,F30,F31)</f>
        <v>0</v>
      </c>
      <c r="G33" s="4"/>
      <c r="H33" s="4"/>
      <c r="I33" s="4"/>
      <c r="J33" s="4"/>
      <c r="K33" s="4"/>
    </row>
    <row r="34" spans="1:11" x14ac:dyDescent="0.25"/>
    <row r="35" spans="1:11" x14ac:dyDescent="0.25"/>
    <row r="36" spans="1:11" x14ac:dyDescent="0.25"/>
  </sheetData>
  <sheetProtection selectLockedCells="1"/>
  <protectedRanges>
    <protectedRange algorithmName="SHA-512" hashValue="75wNEnsPfZC3/URWDcnlY/+wQKXhLvTXcAIABOhPIHd2hIbfYCza1kukNapAcw+qs05IGosF/tvOqlyUdKUZZA==" saltValue="czdtxJYdWOGX8YL5sme0og==" spinCount="100000" sqref="I5 I6:I7" name="Range2"/>
    <protectedRange algorithmName="SHA-512" hashValue="1I15H5mZ4RfQm7FffH8BVPWdVqzcM933SK2AUiIiZh2ICl3+2UzamBmn1wrEqTkUwKHJ+/BUVHSpTILZS3vHUQ==" saltValue="PRGP5VD2Hql2f4azRY5hIQ==" spinCount="100000" sqref="A4:C23" name="Range1"/>
  </protectedRanges>
  <mergeCells count="9">
    <mergeCell ref="A26:B26"/>
    <mergeCell ref="C30:E30"/>
    <mergeCell ref="C31:E31"/>
    <mergeCell ref="C32:E32"/>
    <mergeCell ref="C33:E33"/>
    <mergeCell ref="C26:E26"/>
    <mergeCell ref="C27:E27"/>
    <mergeCell ref="C28:E28"/>
    <mergeCell ref="C29:E29"/>
  </mergeCells>
  <pageMargins left="0.75" right="0.75" top="1" bottom="1" header="0.5" footer="0.5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2" ma:contentTypeDescription="Create a new document." ma:contentTypeScope="" ma:versionID="e084a3b99851304f4f38e77c997b3e73">
  <xsd:schema xmlns:xsd="http://www.w3.org/2001/XMLSchema" xmlns:xs="http://www.w3.org/2001/XMLSchema" xmlns:p="http://schemas.microsoft.com/office/2006/metadata/properties" xmlns:ns1="http://schemas.microsoft.com/sharepoint/v3" xmlns:ns2="a8b72882-1d02-4704-8464-4e9c6e9dc531" targetNamespace="http://schemas.microsoft.com/office/2006/metadata/properties" ma:root="true" ma:fieldsID="e1c1267e1aa6198bcb4d2224473d480d" ns1:_="" ns2:_="">
    <xsd:import namespace="http://schemas.microsoft.com/sharepoint/v3"/>
    <xsd:import namespace="a8b72882-1d02-4704-8464-4e9c6e9dc53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72882-1d02-4704-8464-4e9c6e9dc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91A064-011C-4E98-8BCC-12791DF97CC1}"/>
</file>

<file path=customXml/itemProps2.xml><?xml version="1.0" encoding="utf-8"?>
<ds:datastoreItem xmlns:ds="http://schemas.openxmlformats.org/officeDocument/2006/customXml" ds:itemID="{9BD51341-B323-489E-A0D1-B900F429BB12}"/>
</file>

<file path=customXml/itemProps3.xml><?xml version="1.0" encoding="utf-8"?>
<ds:datastoreItem xmlns:ds="http://schemas.openxmlformats.org/officeDocument/2006/customXml" ds:itemID="{546D1E41-E395-4D43-B289-CF760143E8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​LSSIP Estimate Template - WisDOT</dc:title>
  <dc:subject/>
  <dc:creator>openpyxl</dc:creator>
  <cp:keywords/>
  <dc:description/>
  <cp:lastModifiedBy>Thyes, Dan - DOT</cp:lastModifiedBy>
  <cp:revision/>
  <dcterms:created xsi:type="dcterms:W3CDTF">2026-02-26T19:11:23Z</dcterms:created>
  <dcterms:modified xsi:type="dcterms:W3CDTF">2026-03-26T12:40:42Z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